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раскр.инф." sheetId="1" r:id="rId1"/>
    <sheet name="Лист1" sheetId="2" r:id="rId2"/>
    <sheet name="Ф полипропелен" sheetId="3" r:id="rId3"/>
  </sheets>
  <definedNames/>
  <calcPr fullCalcOnLoad="1"/>
</workbook>
</file>

<file path=xl/sharedStrings.xml><?xml version="1.0" encoding="utf-8"?>
<sst xmlns="http://schemas.openxmlformats.org/spreadsheetml/2006/main" count="262" uniqueCount="153">
  <si>
    <t>№</t>
  </si>
  <si>
    <t>адрес</t>
  </si>
  <si>
    <t>п</t>
  </si>
  <si>
    <t>итого</t>
  </si>
  <si>
    <t>Наименование работ</t>
  </si>
  <si>
    <t>объем</t>
  </si>
  <si>
    <t>работ</t>
  </si>
  <si>
    <t>стоимость работ</t>
  </si>
  <si>
    <t>сбор средств</t>
  </si>
  <si>
    <t>с жил.дома на</t>
  </si>
  <si>
    <t>тек.рем.</t>
  </si>
  <si>
    <t>(в год)</t>
  </si>
  <si>
    <t>Блюхера ул.56</t>
  </si>
  <si>
    <t>Блюхера ул.70</t>
  </si>
  <si>
    <t>Блюхера ул.80</t>
  </si>
  <si>
    <t>Шавырина пр., 3</t>
  </si>
  <si>
    <t>Шавырина пр., 26</t>
  </si>
  <si>
    <t>Тутаевское ш.,57</t>
  </si>
  <si>
    <t>Тутаевское ш.,65</t>
  </si>
  <si>
    <t>Тутаевское ш.,75</t>
  </si>
  <si>
    <t>(потребность)</t>
  </si>
  <si>
    <t xml:space="preserve">площадь </t>
  </si>
  <si>
    <t>квартир</t>
  </si>
  <si>
    <t>ед</t>
  </si>
  <si>
    <t>изм</t>
  </si>
  <si>
    <t>п/м</t>
  </si>
  <si>
    <t>ремонт шиферной кровли с водост.системой</t>
  </si>
  <si>
    <t>в подвале Ф100мм</t>
  </si>
  <si>
    <t xml:space="preserve">(в месяц) </t>
  </si>
  <si>
    <t>П Л А Н</t>
  </si>
  <si>
    <t>план</t>
  </si>
  <si>
    <t>факт</t>
  </si>
  <si>
    <t>на  2015 год</t>
  </si>
  <si>
    <t>по текущему  ремонту жилых домов по ООО "РЭУ№11"</t>
  </si>
  <si>
    <t>Тутаевское ш.,</t>
  </si>
  <si>
    <t>81кор.2</t>
  </si>
  <si>
    <t>кап.рем</t>
  </si>
  <si>
    <t>рег.фонд</t>
  </si>
  <si>
    <t>руб</t>
  </si>
  <si>
    <t>п\м</t>
  </si>
  <si>
    <t>76\76</t>
  </si>
  <si>
    <t>96\96</t>
  </si>
  <si>
    <t>56\56</t>
  </si>
  <si>
    <t>10\10</t>
  </si>
  <si>
    <t>69\69</t>
  </si>
  <si>
    <t>кровля рулонная</t>
  </si>
  <si>
    <t>м2</t>
  </si>
  <si>
    <t>(площадь без коэф)</t>
  </si>
  <si>
    <t>шт</t>
  </si>
  <si>
    <t>входн.мет.двери в подвал (1,3под)</t>
  </si>
  <si>
    <t>метал.двери в подвал (1,3под)</t>
  </si>
  <si>
    <t>входн.мет.двери в подвал (1,4под)</t>
  </si>
  <si>
    <t>входн.мет.двери в подвал (2под)</t>
  </si>
  <si>
    <t>5этажей</t>
  </si>
  <si>
    <t>9 этажей</t>
  </si>
  <si>
    <t>лежаки ХВС\ГВС  Ф 63мм</t>
  </si>
  <si>
    <t>стояки ХВС\ГВС -Ф32 (8\8стояков)</t>
  </si>
  <si>
    <t>Ф 40  (4\4стояка)</t>
  </si>
  <si>
    <t>лежаки ХВС,ГВС  Ф63</t>
  </si>
  <si>
    <t>лежаки ХВС Ф90 мм</t>
  </si>
  <si>
    <t>замена ввода ХВС Ф 63 мм</t>
  </si>
  <si>
    <t>Замена Лежака ХВС -Ф90мм</t>
  </si>
  <si>
    <t>рулон.кровля (кв.100)</t>
  </si>
  <si>
    <t>1)замена участками канализ.стояков,лежаков</t>
  </si>
  <si>
    <t>2)кан.стояк с выходом на кровлю (кв.100)</t>
  </si>
  <si>
    <t>(Диаметры труб взяты по п\пропилену)</t>
  </si>
  <si>
    <t>стояки ХВС,ГВС   Ф40мм (3\3стояка)</t>
  </si>
  <si>
    <t>по</t>
  </si>
  <si>
    <t>графику</t>
  </si>
  <si>
    <t>2018год</t>
  </si>
  <si>
    <t>4под.</t>
  </si>
  <si>
    <t>186т.руб</t>
  </si>
  <si>
    <t>3,5т.руб</t>
  </si>
  <si>
    <t>(матер.75т.руб)</t>
  </si>
  <si>
    <t>тысяча руб.</t>
  </si>
  <si>
    <t>370 т.руб</t>
  </si>
  <si>
    <t>1,75/2,03р/м2</t>
  </si>
  <si>
    <t>2,03р с колонками дома</t>
  </si>
  <si>
    <t>9 т.руб</t>
  </si>
  <si>
    <t>18 т.руб</t>
  </si>
  <si>
    <t>600 т.руб</t>
  </si>
  <si>
    <t>315 т.руб</t>
  </si>
  <si>
    <t>43 т.руб</t>
  </si>
  <si>
    <t>850 т.руб</t>
  </si>
  <si>
    <t>186 т.руб</t>
  </si>
  <si>
    <t>560 т.руб</t>
  </si>
  <si>
    <t>965 т.руб</t>
  </si>
  <si>
    <t>10 т.руб</t>
  </si>
  <si>
    <t>3)рем.панельн.швов кв.30</t>
  </si>
  <si>
    <t>4)входн.мет.двери в подвал (3под)</t>
  </si>
  <si>
    <t>устан.метал.дверей в мусорокамеру</t>
  </si>
  <si>
    <t>9т.руб</t>
  </si>
  <si>
    <t>м</t>
  </si>
  <si>
    <t>110 т.руб</t>
  </si>
  <si>
    <t>космет.рем подъездов-4го</t>
  </si>
  <si>
    <t>входн.мет.двери в подвал (3под)</t>
  </si>
  <si>
    <t>Ленинградский,  62к.3</t>
  </si>
  <si>
    <t>10 этажей</t>
  </si>
  <si>
    <t>2 под.</t>
  </si>
  <si>
    <t>Ленинградский, 107</t>
  </si>
  <si>
    <t>Громова 46к.2</t>
  </si>
  <si>
    <t>Ленинградский 80</t>
  </si>
  <si>
    <t>12 этажей</t>
  </si>
  <si>
    <t>Строителей, д.21</t>
  </si>
  <si>
    <t>17 этажей</t>
  </si>
  <si>
    <t>тысяч руб.</t>
  </si>
  <si>
    <t>п.м.</t>
  </si>
  <si>
    <t>Ленинградский 82</t>
  </si>
  <si>
    <t>Ленинградский 86</t>
  </si>
  <si>
    <t xml:space="preserve">  12 этажей</t>
  </si>
  <si>
    <t>Панина, д.26</t>
  </si>
  <si>
    <t xml:space="preserve">  5 этажей</t>
  </si>
  <si>
    <t>Моторостроителей, 11</t>
  </si>
  <si>
    <t>Ленинградский, 88/23</t>
  </si>
  <si>
    <t xml:space="preserve"> 17 этажей</t>
  </si>
  <si>
    <t>9 под.</t>
  </si>
  <si>
    <t>Строителей 13</t>
  </si>
  <si>
    <t>установка мет дверей на 2 подезда</t>
  </si>
  <si>
    <t>установка мет двери на 1 подезд</t>
  </si>
  <si>
    <t>выб. ремонт кровли</t>
  </si>
  <si>
    <t>выборочный рем кровли</t>
  </si>
  <si>
    <t>ремонт межпанельных швов</t>
  </si>
  <si>
    <t>ремонт межпан. швов</t>
  </si>
  <si>
    <t>замена лежака хвс</t>
  </si>
  <si>
    <t>замена лежака канализации</t>
  </si>
  <si>
    <t>установка мет дверей на м/камеру</t>
  </si>
  <si>
    <t>установка мет. Дверей на м/камеры</t>
  </si>
  <si>
    <t>установка мет дверей на кровлю</t>
  </si>
  <si>
    <t>9 этажей, 3 под</t>
  </si>
  <si>
    <t>подготовка к зиме:</t>
  </si>
  <si>
    <t>замена лежака отоплени</t>
  </si>
  <si>
    <t>замена задвижек</t>
  </si>
  <si>
    <t>ремонт 1 эт. 2 подъезда</t>
  </si>
  <si>
    <t>утепление лежака отопления</t>
  </si>
  <si>
    <t>замена почтовых ящиков</t>
  </si>
  <si>
    <t>план/факт</t>
  </si>
  <si>
    <t>ремонт козырьков</t>
  </si>
  <si>
    <t>ремонт козырьков балконных</t>
  </si>
  <si>
    <t>замена почтовых ящиков 1 п.</t>
  </si>
  <si>
    <t>замена стояка отопления в подъезде 1</t>
  </si>
  <si>
    <t xml:space="preserve"> текущего  ремонта жилых домов по ООО "РЭУ№14"</t>
  </si>
  <si>
    <t>ремонт 1 эт 1 п.</t>
  </si>
  <si>
    <t>ремонт 1 -х этажей 2-х подъездов</t>
  </si>
  <si>
    <t>космет.рем 1 -х эт.подъездов-1-3</t>
  </si>
  <si>
    <t>ремонт межпагн. Швов</t>
  </si>
  <si>
    <t>ремоньт козырька балкона</t>
  </si>
  <si>
    <t>УТВЕРЖДАЮ:</t>
  </si>
  <si>
    <t>генральный директор ООО "РЭУ №14</t>
  </si>
  <si>
    <t>Матвеев А.А.</t>
  </si>
  <si>
    <t>__________________ 2015г.</t>
  </si>
  <si>
    <t>ремонт 1 эт 1 под.</t>
  </si>
  <si>
    <t>замена светильников</t>
  </si>
  <si>
    <t>материалы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</si>
</sst>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4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4" fontId="3" fillId="0" borderId="12" xfId="0" applyNumberFormat="1" applyFont="1" applyBorder="1" applyAlignment="1">
      <alignment horizontal="left"/>
    </xf>
    <xf numFmtId="14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181" fontId="2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181" fontId="2" fillId="0" borderId="13" xfId="0" applyNumberFormat="1" applyFont="1" applyBorder="1" applyAlignment="1">
      <alignment horizontal="center"/>
    </xf>
    <xf numFmtId="181" fontId="6" fillId="0" borderId="15" xfId="0" applyNumberFormat="1" applyFont="1" applyBorder="1" applyAlignment="1">
      <alignment horizontal="center"/>
    </xf>
    <xf numFmtId="181" fontId="2" fillId="0" borderId="12" xfId="0" applyNumberFormat="1" applyFont="1" applyBorder="1" applyAlignment="1">
      <alignment horizontal="center"/>
    </xf>
    <xf numFmtId="181" fontId="6" fillId="0" borderId="16" xfId="0" applyNumberFormat="1" applyFont="1" applyBorder="1" applyAlignment="1">
      <alignment horizontal="center"/>
    </xf>
    <xf numFmtId="181" fontId="10" fillId="0" borderId="13" xfId="0" applyNumberFormat="1" applyFont="1" applyBorder="1" applyAlignment="1">
      <alignment horizontal="center"/>
    </xf>
    <xf numFmtId="181" fontId="6" fillId="33" borderId="13" xfId="0" applyNumberFormat="1" applyFont="1" applyFill="1" applyBorder="1" applyAlignment="1">
      <alignment horizontal="center"/>
    </xf>
    <xf numFmtId="181" fontId="10" fillId="0" borderId="12" xfId="0" applyNumberFormat="1" applyFont="1" applyBorder="1" applyAlignment="1">
      <alignment horizontal="center"/>
    </xf>
    <xf numFmtId="181" fontId="6" fillId="0" borderId="12" xfId="0" applyNumberFormat="1" applyFont="1" applyBorder="1" applyAlignment="1">
      <alignment horizontal="center"/>
    </xf>
    <xf numFmtId="181" fontId="10" fillId="0" borderId="14" xfId="0" applyNumberFormat="1" applyFont="1" applyBorder="1" applyAlignment="1">
      <alignment horizontal="center"/>
    </xf>
    <xf numFmtId="181" fontId="6" fillId="0" borderId="14" xfId="0" applyNumberFormat="1" applyFont="1" applyBorder="1" applyAlignment="1">
      <alignment horizontal="center"/>
    </xf>
    <xf numFmtId="181" fontId="6" fillId="0" borderId="13" xfId="0" applyNumberFormat="1" applyFont="1" applyBorder="1" applyAlignment="1">
      <alignment horizontal="center"/>
    </xf>
    <xf numFmtId="181" fontId="10" fillId="0" borderId="0" xfId="0" applyNumberFormat="1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zoomScalePageLayoutView="0" workbookViewId="0" topLeftCell="A1">
      <selection activeCell="H75" sqref="H75"/>
    </sheetView>
  </sheetViews>
  <sheetFormatPr defaultColWidth="9.140625" defaultRowHeight="12.75"/>
  <cols>
    <col min="1" max="1" width="3.57421875" style="0" customWidth="1"/>
    <col min="2" max="2" width="18.00390625" style="0" customWidth="1"/>
    <col min="3" max="3" width="34.57421875" style="0" customWidth="1"/>
    <col min="4" max="4" width="5.00390625" style="0" customWidth="1"/>
    <col min="5" max="5" width="6.7109375" style="0" customWidth="1"/>
    <col min="6" max="6" width="6.8515625" style="0" customWidth="1"/>
    <col min="7" max="7" width="11.57421875" style="0" customWidth="1"/>
    <col min="8" max="8" width="7.140625" style="0" customWidth="1"/>
    <col min="9" max="9" width="12.28125" style="0" customWidth="1"/>
    <col min="10" max="10" width="16.28125" style="0" customWidth="1"/>
    <col min="11" max="11" width="8.140625" style="0" customWidth="1"/>
  </cols>
  <sheetData>
    <row r="2" ht="12.75">
      <c r="H2" t="s">
        <v>146</v>
      </c>
    </row>
    <row r="3" ht="12.75">
      <c r="H3" t="s">
        <v>147</v>
      </c>
    </row>
    <row r="5" ht="12.75">
      <c r="J5" t="s">
        <v>148</v>
      </c>
    </row>
    <row r="6" ht="12.75">
      <c r="H6" t="s">
        <v>149</v>
      </c>
    </row>
    <row r="7" spans="1:12" ht="12.75">
      <c r="A7" s="118" t="s">
        <v>29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"/>
    </row>
    <row r="8" spans="1:12" ht="12.75">
      <c r="A8" s="118" t="s">
        <v>140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"/>
    </row>
    <row r="9" spans="1:12" ht="12.75">
      <c r="A9" s="118" t="s">
        <v>32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"/>
    </row>
    <row r="10" spans="1:12" ht="12.7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"/>
    </row>
    <row r="11" spans="1:12" ht="12.75">
      <c r="A11" s="12" t="s">
        <v>0</v>
      </c>
      <c r="B11" s="13" t="s">
        <v>1</v>
      </c>
      <c r="C11" s="14" t="s">
        <v>4</v>
      </c>
      <c r="D11" s="13" t="s">
        <v>23</v>
      </c>
      <c r="E11" s="119" t="s">
        <v>5</v>
      </c>
      <c r="F11" s="120"/>
      <c r="G11" s="119" t="s">
        <v>7</v>
      </c>
      <c r="H11" s="120"/>
      <c r="I11" s="9" t="s">
        <v>8</v>
      </c>
      <c r="J11" s="15" t="s">
        <v>8</v>
      </c>
      <c r="K11" s="9" t="s">
        <v>21</v>
      </c>
      <c r="L11" s="1"/>
    </row>
    <row r="12" spans="1:12" ht="12.75">
      <c r="A12" s="17" t="s">
        <v>2</v>
      </c>
      <c r="B12" s="18"/>
      <c r="C12" s="19" t="s">
        <v>20</v>
      </c>
      <c r="D12" s="18" t="s">
        <v>24</v>
      </c>
      <c r="E12" s="121" t="s">
        <v>6</v>
      </c>
      <c r="F12" s="122"/>
      <c r="G12" s="123"/>
      <c r="H12" s="124"/>
      <c r="I12" s="18" t="s">
        <v>9</v>
      </c>
      <c r="J12" s="19" t="s">
        <v>9</v>
      </c>
      <c r="K12" s="6" t="s">
        <v>22</v>
      </c>
      <c r="L12" s="1"/>
    </row>
    <row r="13" spans="1:12" ht="12.75">
      <c r="A13" s="17"/>
      <c r="B13" s="18"/>
      <c r="C13" s="19"/>
      <c r="D13" s="18"/>
      <c r="E13" s="18" t="s">
        <v>30</v>
      </c>
      <c r="F13" s="19" t="s">
        <v>31</v>
      </c>
      <c r="G13" s="13" t="s">
        <v>30</v>
      </c>
      <c r="H13" s="13" t="s">
        <v>31</v>
      </c>
      <c r="I13" s="18" t="s">
        <v>10</v>
      </c>
      <c r="J13" s="19" t="s">
        <v>10</v>
      </c>
      <c r="K13" s="18"/>
      <c r="L13" s="1"/>
    </row>
    <row r="14" spans="1:12" ht="12.75">
      <c r="A14" s="20"/>
      <c r="B14" s="22"/>
      <c r="C14" s="23"/>
      <c r="D14" s="24"/>
      <c r="E14" s="24"/>
      <c r="F14" s="23"/>
      <c r="G14" s="25"/>
      <c r="H14" s="25"/>
      <c r="I14" s="24" t="s">
        <v>28</v>
      </c>
      <c r="J14" s="23" t="s">
        <v>135</v>
      </c>
      <c r="K14" s="24"/>
      <c r="L14" s="1"/>
    </row>
    <row r="15" spans="1:12" ht="12.75">
      <c r="A15" s="100"/>
      <c r="B15" s="101"/>
      <c r="C15" s="74"/>
      <c r="D15" s="78"/>
      <c r="E15" s="78"/>
      <c r="F15" s="79"/>
      <c r="G15" s="57" t="s">
        <v>105</v>
      </c>
      <c r="H15" s="36"/>
      <c r="I15" s="34">
        <v>1.75</v>
      </c>
      <c r="J15" s="34" t="s">
        <v>38</v>
      </c>
      <c r="K15" s="33"/>
      <c r="L15" s="1"/>
    </row>
    <row r="16" spans="1:12" ht="12.75">
      <c r="A16" s="26">
        <v>1</v>
      </c>
      <c r="B16" s="27" t="s">
        <v>96</v>
      </c>
      <c r="C16" s="75" t="s">
        <v>129</v>
      </c>
      <c r="D16" s="33" t="s">
        <v>48</v>
      </c>
      <c r="E16" s="34"/>
      <c r="F16" s="33"/>
      <c r="G16" s="93"/>
      <c r="H16" s="83"/>
      <c r="I16" s="103">
        <f>SUM(I15*K16)</f>
        <v>8215.375</v>
      </c>
      <c r="J16" s="104">
        <f>SUM(I16*12)</f>
        <v>98584.5</v>
      </c>
      <c r="K16" s="98">
        <v>4694.5</v>
      </c>
      <c r="L16" s="1"/>
    </row>
    <row r="17" spans="1:12" ht="12.75">
      <c r="A17" s="31"/>
      <c r="B17" s="32" t="s">
        <v>97</v>
      </c>
      <c r="C17" s="4" t="s">
        <v>120</v>
      </c>
      <c r="D17" s="33" t="s">
        <v>46</v>
      </c>
      <c r="E17" s="34">
        <v>50</v>
      </c>
      <c r="F17" s="33">
        <v>50</v>
      </c>
      <c r="G17" s="92">
        <v>25</v>
      </c>
      <c r="H17" s="88"/>
      <c r="I17" s="105"/>
      <c r="J17" s="106"/>
      <c r="K17" s="99"/>
      <c r="L17" s="1"/>
    </row>
    <row r="18" spans="1:12" ht="12.75">
      <c r="A18" s="31"/>
      <c r="B18" s="32"/>
      <c r="C18" s="4" t="s">
        <v>130</v>
      </c>
      <c r="D18" s="33" t="s">
        <v>106</v>
      </c>
      <c r="E18" s="34">
        <v>8</v>
      </c>
      <c r="F18" s="33">
        <v>8</v>
      </c>
      <c r="G18" s="92">
        <v>10.4</v>
      </c>
      <c r="H18" s="88"/>
      <c r="I18" s="105"/>
      <c r="J18" s="106"/>
      <c r="K18" s="99"/>
      <c r="L18" s="1"/>
    </row>
    <row r="19" spans="1:12" ht="12.75">
      <c r="A19" s="31"/>
      <c r="B19" s="32"/>
      <c r="C19" s="4" t="s">
        <v>131</v>
      </c>
      <c r="D19" s="33" t="s">
        <v>48</v>
      </c>
      <c r="E19" s="34">
        <v>2</v>
      </c>
      <c r="F19" s="33">
        <v>2</v>
      </c>
      <c r="G19" s="92">
        <v>8</v>
      </c>
      <c r="H19" s="88"/>
      <c r="I19" s="105"/>
      <c r="J19" s="106"/>
      <c r="K19" s="99"/>
      <c r="L19" s="1"/>
    </row>
    <row r="20" spans="1:12" ht="12.75">
      <c r="A20" s="31"/>
      <c r="B20" s="32"/>
      <c r="C20" s="4" t="s">
        <v>138</v>
      </c>
      <c r="D20" s="33" t="s">
        <v>48</v>
      </c>
      <c r="E20" s="34">
        <v>40</v>
      </c>
      <c r="F20" s="33">
        <v>40</v>
      </c>
      <c r="G20" s="92">
        <v>9</v>
      </c>
      <c r="H20" s="88">
        <v>9</v>
      </c>
      <c r="I20" s="105"/>
      <c r="J20" s="106"/>
      <c r="K20" s="99"/>
      <c r="L20" s="1"/>
    </row>
    <row r="21" spans="1:12" ht="12.75">
      <c r="A21" s="31"/>
      <c r="B21" s="32"/>
      <c r="C21" s="4" t="s">
        <v>141</v>
      </c>
      <c r="D21" s="33" t="s">
        <v>48</v>
      </c>
      <c r="E21" s="34">
        <v>1</v>
      </c>
      <c r="F21" s="33">
        <v>1</v>
      </c>
      <c r="G21" s="92">
        <v>27.7</v>
      </c>
      <c r="H21" s="88">
        <v>30.153</v>
      </c>
      <c r="I21" s="105"/>
      <c r="J21" s="106"/>
      <c r="K21" s="99"/>
      <c r="L21" s="1"/>
    </row>
    <row r="22" spans="1:12" ht="12.75">
      <c r="A22" s="31"/>
      <c r="B22" s="32"/>
      <c r="C22" s="4"/>
      <c r="D22" s="33"/>
      <c r="E22" s="34"/>
      <c r="F22" s="33"/>
      <c r="G22" s="92"/>
      <c r="H22" s="88"/>
      <c r="I22" s="105"/>
      <c r="J22" s="106"/>
      <c r="K22" s="99"/>
      <c r="L22" s="1"/>
    </row>
    <row r="23" spans="1:12" ht="12.75">
      <c r="A23" s="31"/>
      <c r="B23" s="37"/>
      <c r="C23" s="77" t="s">
        <v>3</v>
      </c>
      <c r="D23" s="33"/>
      <c r="E23" s="34"/>
      <c r="F23" s="33"/>
      <c r="G23" s="92"/>
      <c r="H23" s="88">
        <f>SUM(H17:H22)</f>
        <v>39.153</v>
      </c>
      <c r="I23" s="105"/>
      <c r="J23" s="106"/>
      <c r="K23" s="99"/>
      <c r="L23" s="1"/>
    </row>
    <row r="24" spans="1:12" ht="12.75">
      <c r="A24" s="26">
        <v>2</v>
      </c>
      <c r="B24" s="41" t="s">
        <v>99</v>
      </c>
      <c r="C24" s="81" t="s">
        <v>129</v>
      </c>
      <c r="D24" s="87"/>
      <c r="E24" s="28"/>
      <c r="F24" s="28"/>
      <c r="G24" s="91"/>
      <c r="H24" s="83"/>
      <c r="I24" s="103">
        <f>SUM(I15*K24)</f>
        <v>6737.5</v>
      </c>
      <c r="J24" s="104">
        <f>SUM(I24*12)</f>
        <v>80850</v>
      </c>
      <c r="K24" s="98">
        <v>3850</v>
      </c>
      <c r="L24" s="1"/>
    </row>
    <row r="25" spans="1:12" ht="12.75">
      <c r="A25" s="31"/>
      <c r="B25" s="41" t="s">
        <v>54</v>
      </c>
      <c r="C25" s="86" t="s">
        <v>119</v>
      </c>
      <c r="D25" s="80" t="s">
        <v>106</v>
      </c>
      <c r="E25" s="33">
        <v>20</v>
      </c>
      <c r="F25" s="33">
        <v>20</v>
      </c>
      <c r="G25" s="89">
        <v>10</v>
      </c>
      <c r="H25" s="88"/>
      <c r="I25" s="105"/>
      <c r="J25" s="106"/>
      <c r="K25" s="99"/>
      <c r="L25" s="1"/>
    </row>
    <row r="26" spans="1:12" ht="12.75">
      <c r="A26" s="31"/>
      <c r="B26" s="41"/>
      <c r="C26" s="86" t="s">
        <v>134</v>
      </c>
      <c r="D26" s="80" t="s">
        <v>48</v>
      </c>
      <c r="E26" s="33">
        <v>72</v>
      </c>
      <c r="F26" s="33"/>
      <c r="G26" s="89">
        <v>15</v>
      </c>
      <c r="H26" s="88">
        <v>16.8</v>
      </c>
      <c r="I26" s="105"/>
      <c r="J26" s="106"/>
      <c r="K26" s="99"/>
      <c r="L26" s="1"/>
    </row>
    <row r="27" spans="1:12" ht="12.75">
      <c r="A27" s="31"/>
      <c r="B27" s="41"/>
      <c r="C27" s="86" t="s">
        <v>142</v>
      </c>
      <c r="D27" s="80" t="s">
        <v>48</v>
      </c>
      <c r="E27" s="33">
        <v>2</v>
      </c>
      <c r="F27" s="33">
        <v>2</v>
      </c>
      <c r="G27" s="89">
        <v>65</v>
      </c>
      <c r="H27" s="88">
        <v>65.08</v>
      </c>
      <c r="I27" s="105"/>
      <c r="J27" s="106"/>
      <c r="K27" s="99"/>
      <c r="L27" s="1"/>
    </row>
    <row r="28" spans="1:12" ht="12.75">
      <c r="A28" s="31"/>
      <c r="B28" s="41"/>
      <c r="C28" s="41"/>
      <c r="D28" s="73"/>
      <c r="E28" s="38" t="s">
        <v>48</v>
      </c>
      <c r="F28" s="38">
        <v>1</v>
      </c>
      <c r="G28" s="38"/>
      <c r="H28" s="90"/>
      <c r="I28" s="105"/>
      <c r="J28" s="106"/>
      <c r="K28" s="99"/>
      <c r="L28" s="1"/>
    </row>
    <row r="29" spans="1:12" ht="12.75">
      <c r="A29" s="31"/>
      <c r="B29" s="41"/>
      <c r="C29" s="73"/>
      <c r="D29" s="38"/>
      <c r="E29" s="38"/>
      <c r="F29" s="38"/>
      <c r="G29" s="90"/>
      <c r="H29" s="88">
        <f>SUM(H24:H28)</f>
        <v>81.88</v>
      </c>
      <c r="I29" s="105"/>
      <c r="J29" s="106"/>
      <c r="K29" s="99"/>
      <c r="L29" s="1"/>
    </row>
    <row r="30" spans="1:12" ht="12.75">
      <c r="A30" s="26">
        <v>3</v>
      </c>
      <c r="B30" s="27" t="s">
        <v>100</v>
      </c>
      <c r="C30" s="4" t="s">
        <v>129</v>
      </c>
      <c r="D30" s="80"/>
      <c r="E30" s="34"/>
      <c r="F30" s="33"/>
      <c r="G30" s="92"/>
      <c r="H30" s="83"/>
      <c r="I30" s="103">
        <f>SUM(I15*K30)</f>
        <v>6554.974999999999</v>
      </c>
      <c r="J30" s="104">
        <f>SUM(I30*12)</f>
        <v>78659.7</v>
      </c>
      <c r="K30" s="98">
        <v>3745.7</v>
      </c>
      <c r="L30" s="1"/>
    </row>
    <row r="31" spans="1:11" ht="12.75">
      <c r="A31" s="116"/>
      <c r="B31" s="117" t="s">
        <v>54</v>
      </c>
      <c r="C31" s="116" t="s">
        <v>122</v>
      </c>
      <c r="D31" s="116" t="s">
        <v>106</v>
      </c>
      <c r="E31" s="116">
        <v>147</v>
      </c>
      <c r="F31" s="116">
        <v>147</v>
      </c>
      <c r="G31" s="116">
        <v>88.2</v>
      </c>
      <c r="H31" s="116">
        <v>60.05</v>
      </c>
      <c r="I31" s="116"/>
      <c r="J31" s="116"/>
      <c r="K31" s="116"/>
    </row>
    <row r="32" spans="1:12" ht="12.75">
      <c r="A32" s="31"/>
      <c r="B32" s="32"/>
      <c r="C32" s="77" t="s">
        <v>3</v>
      </c>
      <c r="D32" s="80"/>
      <c r="E32" s="34"/>
      <c r="F32" s="33"/>
      <c r="G32" s="92"/>
      <c r="H32" s="88">
        <f>SUM(H30:H31)</f>
        <v>60.05</v>
      </c>
      <c r="I32" s="105"/>
      <c r="J32" s="106"/>
      <c r="K32" s="99"/>
      <c r="L32" s="1"/>
    </row>
    <row r="33" spans="1:12" ht="12.75">
      <c r="A33" s="26">
        <v>4</v>
      </c>
      <c r="B33" s="27" t="s">
        <v>101</v>
      </c>
      <c r="C33" s="4" t="s">
        <v>129</v>
      </c>
      <c r="D33" s="28"/>
      <c r="E33" s="29"/>
      <c r="F33" s="28"/>
      <c r="G33" s="96"/>
      <c r="H33" s="83"/>
      <c r="I33" s="103">
        <f>SUM(I15*K33)</f>
        <v>18457.425</v>
      </c>
      <c r="J33" s="104">
        <f>SUM(I33*12)</f>
        <v>221489.09999999998</v>
      </c>
      <c r="K33" s="98">
        <v>10547.1</v>
      </c>
      <c r="L33" s="1"/>
    </row>
    <row r="34" spans="1:12" ht="12.75">
      <c r="A34" s="31"/>
      <c r="B34" s="32" t="s">
        <v>102</v>
      </c>
      <c r="C34" s="4" t="s">
        <v>94</v>
      </c>
      <c r="D34" s="33" t="s">
        <v>48</v>
      </c>
      <c r="E34" s="34">
        <v>1</v>
      </c>
      <c r="F34" s="33">
        <v>1</v>
      </c>
      <c r="G34" s="92">
        <v>524</v>
      </c>
      <c r="H34" s="88">
        <v>538.468</v>
      </c>
      <c r="I34" s="105"/>
      <c r="J34" s="106"/>
      <c r="K34" s="99"/>
      <c r="L34" s="1"/>
    </row>
    <row r="35" spans="1:12" ht="12.75">
      <c r="A35" s="31"/>
      <c r="B35" s="32"/>
      <c r="C35" s="4" t="s">
        <v>143</v>
      </c>
      <c r="D35" s="33" t="s">
        <v>48</v>
      </c>
      <c r="E35" s="34">
        <v>3</v>
      </c>
      <c r="F35" s="33">
        <v>3</v>
      </c>
      <c r="G35" s="92">
        <v>210</v>
      </c>
      <c r="H35" s="88"/>
      <c r="I35" s="105"/>
      <c r="J35" s="106"/>
      <c r="K35" s="99"/>
      <c r="L35" s="1"/>
    </row>
    <row r="36" spans="1:12" ht="12.75">
      <c r="A36" s="31"/>
      <c r="B36" s="32"/>
      <c r="C36" s="4"/>
      <c r="D36" s="33"/>
      <c r="E36" s="34"/>
      <c r="F36" s="33"/>
      <c r="G36" s="92"/>
      <c r="H36" s="88"/>
      <c r="I36" s="105"/>
      <c r="J36" s="106"/>
      <c r="K36" s="99"/>
      <c r="L36" s="1"/>
    </row>
    <row r="37" spans="1:12" ht="12.75">
      <c r="A37" s="31"/>
      <c r="B37" s="37"/>
      <c r="C37" s="77" t="s">
        <v>3</v>
      </c>
      <c r="D37" s="33"/>
      <c r="E37" s="34"/>
      <c r="F37" s="33"/>
      <c r="G37" s="92"/>
      <c r="H37" s="88">
        <f>SUM(H33:H36)</f>
        <v>538.468</v>
      </c>
      <c r="I37" s="105"/>
      <c r="J37" s="106"/>
      <c r="K37" s="99"/>
      <c r="L37" s="1"/>
    </row>
    <row r="38" spans="1:12" ht="12.75">
      <c r="A38" s="28">
        <v>5</v>
      </c>
      <c r="B38" s="27" t="s">
        <v>103</v>
      </c>
      <c r="C38" s="76" t="s">
        <v>129</v>
      </c>
      <c r="D38" s="28"/>
      <c r="E38" s="28"/>
      <c r="F38" s="28"/>
      <c r="G38" s="96"/>
      <c r="H38" s="96"/>
      <c r="I38" s="107">
        <f>SUM(I15*K38)</f>
        <v>12263.824999999999</v>
      </c>
      <c r="J38" s="108">
        <f>SUM(I38*12)</f>
        <v>147165.9</v>
      </c>
      <c r="K38" s="98">
        <v>7007.9</v>
      </c>
      <c r="L38" s="1"/>
    </row>
    <row r="39" spans="1:12" ht="12.75">
      <c r="A39" s="33"/>
      <c r="B39" s="32" t="s">
        <v>104</v>
      </c>
      <c r="C39" s="4"/>
      <c r="D39" s="33" t="s">
        <v>48</v>
      </c>
      <c r="E39" s="33">
        <v>2</v>
      </c>
      <c r="F39" s="33">
        <v>2</v>
      </c>
      <c r="G39" s="92">
        <v>18</v>
      </c>
      <c r="H39" s="92"/>
      <c r="I39" s="109"/>
      <c r="J39" s="110"/>
      <c r="K39" s="99"/>
      <c r="L39" s="1"/>
    </row>
    <row r="40" spans="1:12" ht="12.75">
      <c r="A40" s="33"/>
      <c r="B40" s="32"/>
      <c r="C40" s="4" t="s">
        <v>144</v>
      </c>
      <c r="D40" s="33" t="s">
        <v>106</v>
      </c>
      <c r="E40" s="33">
        <v>57</v>
      </c>
      <c r="F40" s="33">
        <v>57</v>
      </c>
      <c r="G40" s="92">
        <v>28.76</v>
      </c>
      <c r="H40" s="92">
        <v>22.99</v>
      </c>
      <c r="I40" s="109"/>
      <c r="J40" s="110"/>
      <c r="K40" s="99"/>
      <c r="L40" s="1"/>
    </row>
    <row r="41" spans="1:12" ht="12.75">
      <c r="A41" s="33"/>
      <c r="B41" s="32"/>
      <c r="C41" s="4"/>
      <c r="D41" s="33"/>
      <c r="E41" s="33"/>
      <c r="F41" s="33"/>
      <c r="G41" s="92"/>
      <c r="H41" s="92"/>
      <c r="I41" s="109"/>
      <c r="J41" s="110"/>
      <c r="K41" s="99"/>
      <c r="L41" s="1"/>
    </row>
    <row r="42" spans="1:11" ht="12.75">
      <c r="A42" s="38"/>
      <c r="B42" s="37"/>
      <c r="C42" s="73" t="s">
        <v>3</v>
      </c>
      <c r="D42" s="38"/>
      <c r="E42" s="38"/>
      <c r="F42" s="38"/>
      <c r="G42" s="97"/>
      <c r="H42" s="97">
        <f>SUM(H39:H41)</f>
        <v>22.99</v>
      </c>
      <c r="I42" s="111"/>
      <c r="J42" s="112"/>
      <c r="K42" s="11"/>
    </row>
    <row r="43" spans="1:11" ht="12.75">
      <c r="A43" s="28">
        <v>6</v>
      </c>
      <c r="B43" s="95" t="s">
        <v>107</v>
      </c>
      <c r="C43" s="58" t="s">
        <v>129</v>
      </c>
      <c r="D43" s="28"/>
      <c r="E43" s="28"/>
      <c r="F43" s="28"/>
      <c r="G43" s="96"/>
      <c r="H43" s="96"/>
      <c r="I43" s="107">
        <f>SUM(I15*K43)</f>
        <v>18332.3</v>
      </c>
      <c r="J43" s="113">
        <f>SUM(I43*11)</f>
        <v>201655.3</v>
      </c>
      <c r="K43" s="87">
        <v>10475.6</v>
      </c>
    </row>
    <row r="44" spans="1:11" ht="12.75">
      <c r="A44" s="33"/>
      <c r="B44" s="10" t="s">
        <v>102</v>
      </c>
      <c r="C44" s="59" t="s">
        <v>117</v>
      </c>
      <c r="D44" s="33" t="s">
        <v>48</v>
      </c>
      <c r="E44" s="33">
        <v>6</v>
      </c>
      <c r="F44" s="33">
        <v>6</v>
      </c>
      <c r="G44" s="92">
        <v>50.68</v>
      </c>
      <c r="H44" s="92">
        <v>50.68</v>
      </c>
      <c r="I44" s="109"/>
      <c r="J44" s="110"/>
      <c r="K44" s="80"/>
    </row>
    <row r="45" spans="1:11" ht="12.75">
      <c r="A45" s="33"/>
      <c r="B45" s="10"/>
      <c r="C45" s="59" t="s">
        <v>152</v>
      </c>
      <c r="D45" s="33"/>
      <c r="E45" s="33"/>
      <c r="F45" s="33"/>
      <c r="G45" s="92"/>
      <c r="H45" s="92">
        <v>44.44</v>
      </c>
      <c r="I45" s="109"/>
      <c r="J45" s="110"/>
      <c r="K45" s="80"/>
    </row>
    <row r="46" spans="1:11" ht="12.75">
      <c r="A46" s="33"/>
      <c r="B46" s="10"/>
      <c r="C46" s="59" t="s">
        <v>145</v>
      </c>
      <c r="D46" s="33" t="s">
        <v>48</v>
      </c>
      <c r="E46" s="33">
        <v>1</v>
      </c>
      <c r="F46" s="33">
        <v>1</v>
      </c>
      <c r="G46" s="92">
        <v>6.15</v>
      </c>
      <c r="H46" s="92">
        <v>6.15</v>
      </c>
      <c r="I46" s="109"/>
      <c r="J46" s="110"/>
      <c r="K46" s="80"/>
    </row>
    <row r="47" spans="1:11" ht="12.75">
      <c r="A47" s="33"/>
      <c r="B47" s="10"/>
      <c r="C47" s="59" t="s">
        <v>150</v>
      </c>
      <c r="D47" s="33"/>
      <c r="E47" s="33">
        <v>1</v>
      </c>
      <c r="F47" s="33">
        <v>1</v>
      </c>
      <c r="G47" s="92">
        <v>52.42</v>
      </c>
      <c r="H47" s="92">
        <v>52.42</v>
      </c>
      <c r="I47" s="109"/>
      <c r="J47" s="110"/>
      <c r="K47" s="80"/>
    </row>
    <row r="48" spans="1:11" ht="12.75">
      <c r="A48" s="38"/>
      <c r="B48" s="82"/>
      <c r="C48" s="73"/>
      <c r="D48" s="38"/>
      <c r="E48" s="38"/>
      <c r="F48" s="38"/>
      <c r="G48" s="97"/>
      <c r="H48" s="97">
        <f>SUM(H44:H47)</f>
        <v>153.69</v>
      </c>
      <c r="I48" s="111"/>
      <c r="J48" s="112"/>
      <c r="K48" s="11"/>
    </row>
    <row r="49" spans="1:11" ht="12.75">
      <c r="A49" s="28">
        <v>7</v>
      </c>
      <c r="B49" s="95" t="s">
        <v>108</v>
      </c>
      <c r="C49" s="58" t="s">
        <v>129</v>
      </c>
      <c r="D49" s="28"/>
      <c r="E49" s="28"/>
      <c r="F49" s="28"/>
      <c r="G49" s="96"/>
      <c r="H49" s="96"/>
      <c r="I49" s="107">
        <f>SUM(I15*K49)</f>
        <v>27816.774999999998</v>
      </c>
      <c r="J49" s="113">
        <f>SUM(I49*11)</f>
        <v>305984.52499999997</v>
      </c>
      <c r="K49" s="87">
        <v>15895.3</v>
      </c>
    </row>
    <row r="50" spans="1:11" ht="12.75">
      <c r="A50" s="33"/>
      <c r="B50" s="10" t="s">
        <v>109</v>
      </c>
      <c r="C50" s="59" t="s">
        <v>125</v>
      </c>
      <c r="D50" s="33" t="s">
        <v>48</v>
      </c>
      <c r="E50" s="33">
        <v>5</v>
      </c>
      <c r="F50" s="33">
        <v>5</v>
      </c>
      <c r="G50" s="92">
        <v>55</v>
      </c>
      <c r="H50" s="92">
        <v>48.6</v>
      </c>
      <c r="I50" s="109"/>
      <c r="J50" s="110"/>
      <c r="K50" s="80"/>
    </row>
    <row r="51" spans="1:11" ht="12.75">
      <c r="A51" s="33"/>
      <c r="B51" s="10"/>
      <c r="C51" s="59" t="s">
        <v>137</v>
      </c>
      <c r="D51" s="33" t="s">
        <v>48</v>
      </c>
      <c r="E51" s="33">
        <v>3</v>
      </c>
      <c r="F51" s="33">
        <v>8</v>
      </c>
      <c r="G51" s="92">
        <v>18</v>
      </c>
      <c r="H51" s="92">
        <v>18.26</v>
      </c>
      <c r="I51" s="109"/>
      <c r="J51" s="110"/>
      <c r="K51" s="80"/>
    </row>
    <row r="52" spans="1:11" ht="12.75">
      <c r="A52" s="33"/>
      <c r="B52" s="10"/>
      <c r="C52" s="59" t="s">
        <v>151</v>
      </c>
      <c r="D52" s="33" t="s">
        <v>48</v>
      </c>
      <c r="E52" s="33">
        <v>411</v>
      </c>
      <c r="F52" s="33">
        <v>411</v>
      </c>
      <c r="G52" s="92">
        <v>143.58</v>
      </c>
      <c r="H52" s="92">
        <v>143.58</v>
      </c>
      <c r="I52" s="109"/>
      <c r="J52" s="110"/>
      <c r="K52" s="80"/>
    </row>
    <row r="53" spans="1:11" ht="12.75">
      <c r="A53" s="38"/>
      <c r="B53" s="82"/>
      <c r="C53" s="73" t="s">
        <v>3</v>
      </c>
      <c r="D53" s="38"/>
      <c r="E53" s="38"/>
      <c r="F53" s="38"/>
      <c r="G53" s="97"/>
      <c r="H53" s="97">
        <f>SUM(H49:H52)</f>
        <v>210.44</v>
      </c>
      <c r="I53" s="111"/>
      <c r="J53" s="112"/>
      <c r="K53" s="11"/>
    </row>
    <row r="54" spans="1:11" ht="12.75">
      <c r="A54" s="28">
        <v>8</v>
      </c>
      <c r="B54" s="95" t="s">
        <v>110</v>
      </c>
      <c r="C54" s="58" t="s">
        <v>129</v>
      </c>
      <c r="D54" s="28"/>
      <c r="E54" s="28"/>
      <c r="F54" s="28"/>
      <c r="G54" s="96"/>
      <c r="H54" s="96"/>
      <c r="I54" s="107">
        <f>SUM(I15*K54)</f>
        <v>4840.325</v>
      </c>
      <c r="J54" s="113">
        <f>SUM(I54*11)</f>
        <v>53243.575</v>
      </c>
      <c r="K54" s="87">
        <v>2765.9</v>
      </c>
    </row>
    <row r="55" spans="1:11" ht="12.75">
      <c r="A55" s="33"/>
      <c r="B55" s="10" t="s">
        <v>111</v>
      </c>
      <c r="C55" s="59" t="s">
        <v>124</v>
      </c>
      <c r="D55" s="33" t="s">
        <v>106</v>
      </c>
      <c r="E55" s="33">
        <v>20</v>
      </c>
      <c r="F55" s="33">
        <v>20</v>
      </c>
      <c r="G55" s="92">
        <v>12</v>
      </c>
      <c r="H55" s="92">
        <v>0</v>
      </c>
      <c r="I55" s="109"/>
      <c r="J55" s="110"/>
      <c r="K55" s="80"/>
    </row>
    <row r="56" spans="1:11" ht="12.75">
      <c r="A56" s="33"/>
      <c r="B56" s="10"/>
      <c r="C56" s="59"/>
      <c r="D56" s="33"/>
      <c r="E56" s="33"/>
      <c r="F56" s="33"/>
      <c r="G56" s="92"/>
      <c r="H56" s="92"/>
      <c r="I56" s="109"/>
      <c r="J56" s="110"/>
      <c r="K56" s="80"/>
    </row>
    <row r="57" spans="1:11" ht="12.75">
      <c r="A57" s="38"/>
      <c r="B57" s="37"/>
      <c r="C57" s="73"/>
      <c r="D57" s="38"/>
      <c r="E57" s="38"/>
      <c r="F57" s="38"/>
      <c r="G57" s="97"/>
      <c r="H57" s="97">
        <f>SUM(H54:H56)</f>
        <v>0</v>
      </c>
      <c r="I57" s="111"/>
      <c r="J57" s="112"/>
      <c r="K57" s="11"/>
    </row>
    <row r="58" spans="1:11" ht="12.75">
      <c r="A58" s="28">
        <v>9</v>
      </c>
      <c r="B58" s="95" t="s">
        <v>112</v>
      </c>
      <c r="C58" s="58" t="s">
        <v>129</v>
      </c>
      <c r="D58" s="28"/>
      <c r="E58" s="28"/>
      <c r="F58" s="28"/>
      <c r="G58" s="96"/>
      <c r="H58" s="96"/>
      <c r="I58" s="107">
        <f>SUM(I15*K58)</f>
        <v>10260.25</v>
      </c>
      <c r="J58" s="113">
        <f>SUM(I58*11)</f>
        <v>112862.75</v>
      </c>
      <c r="K58" s="87">
        <v>5863</v>
      </c>
    </row>
    <row r="59" spans="1:11" ht="12.75">
      <c r="A59" s="33"/>
      <c r="B59" s="10"/>
      <c r="C59" s="59" t="s">
        <v>132</v>
      </c>
      <c r="D59" s="33"/>
      <c r="E59" s="33">
        <v>1</v>
      </c>
      <c r="F59" s="33">
        <v>1</v>
      </c>
      <c r="G59" s="92">
        <v>50</v>
      </c>
      <c r="H59" s="92">
        <v>64.57</v>
      </c>
      <c r="I59" s="109"/>
      <c r="J59" s="110"/>
      <c r="K59" s="80"/>
    </row>
    <row r="60" spans="1:11" ht="12.75">
      <c r="A60" s="33"/>
      <c r="B60" s="10" t="s">
        <v>128</v>
      </c>
      <c r="C60" s="59" t="s">
        <v>118</v>
      </c>
      <c r="D60" s="33" t="s">
        <v>48</v>
      </c>
      <c r="E60" s="33">
        <v>1</v>
      </c>
      <c r="F60" s="33">
        <v>1</v>
      </c>
      <c r="G60" s="92">
        <v>9</v>
      </c>
      <c r="H60" s="92">
        <v>6.06</v>
      </c>
      <c r="I60" s="109"/>
      <c r="J60" s="110"/>
      <c r="K60" s="80"/>
    </row>
    <row r="61" spans="1:11" ht="12.75">
      <c r="A61" s="33"/>
      <c r="B61" s="10"/>
      <c r="C61" s="59"/>
      <c r="D61" s="33"/>
      <c r="E61" s="33"/>
      <c r="F61" s="33"/>
      <c r="G61" s="92"/>
      <c r="H61" s="92">
        <f>SUM(H58:H60)</f>
        <v>70.63</v>
      </c>
      <c r="I61" s="109"/>
      <c r="J61" s="110"/>
      <c r="K61" s="80"/>
    </row>
    <row r="62" spans="1:11" ht="12.75">
      <c r="A62" s="28">
        <v>10</v>
      </c>
      <c r="B62" s="95" t="s">
        <v>113</v>
      </c>
      <c r="C62" s="58" t="s">
        <v>129</v>
      </c>
      <c r="D62" s="28"/>
      <c r="E62" s="28"/>
      <c r="F62" s="28"/>
      <c r="G62" s="96"/>
      <c r="H62" s="96"/>
      <c r="I62" s="107">
        <f>SUM(I15*K62)</f>
        <v>59927</v>
      </c>
      <c r="J62" s="113">
        <f>SUM(I62*10)</f>
        <v>599270</v>
      </c>
      <c r="K62" s="87">
        <v>34244</v>
      </c>
    </row>
    <row r="63" spans="1:11" ht="12.75">
      <c r="A63" s="33"/>
      <c r="B63" s="10" t="s">
        <v>114</v>
      </c>
      <c r="C63" s="59" t="s">
        <v>121</v>
      </c>
      <c r="D63" s="33" t="s">
        <v>106</v>
      </c>
      <c r="E63" s="33">
        <v>72</v>
      </c>
      <c r="F63" s="33">
        <v>245</v>
      </c>
      <c r="G63" s="92">
        <v>73.6</v>
      </c>
      <c r="H63" s="92">
        <v>86.54</v>
      </c>
      <c r="I63" s="109"/>
      <c r="J63" s="110"/>
      <c r="K63" s="80"/>
    </row>
    <row r="64" spans="1:11" ht="12.75">
      <c r="A64" s="33"/>
      <c r="B64" s="10"/>
      <c r="C64" s="59" t="s">
        <v>133</v>
      </c>
      <c r="D64" s="33" t="s">
        <v>106</v>
      </c>
      <c r="E64" s="33">
        <v>250</v>
      </c>
      <c r="F64" s="33">
        <v>250</v>
      </c>
      <c r="G64" s="92">
        <v>50</v>
      </c>
      <c r="H64" s="92">
        <v>266.59</v>
      </c>
      <c r="I64" s="109"/>
      <c r="J64" s="110"/>
      <c r="K64" s="80"/>
    </row>
    <row r="65" spans="1:11" ht="12.75">
      <c r="A65" s="33"/>
      <c r="B65" s="10"/>
      <c r="C65" s="59" t="s">
        <v>139</v>
      </c>
      <c r="D65" s="33" t="s">
        <v>106</v>
      </c>
      <c r="E65" s="33">
        <v>50</v>
      </c>
      <c r="F65" s="33"/>
      <c r="G65" s="92">
        <v>50</v>
      </c>
      <c r="H65" s="92"/>
      <c r="I65" s="109"/>
      <c r="J65" s="110"/>
      <c r="K65" s="80"/>
    </row>
    <row r="66" spans="1:11" ht="12.75">
      <c r="A66" s="33"/>
      <c r="B66" s="10" t="s">
        <v>115</v>
      </c>
      <c r="C66" s="59" t="s">
        <v>123</v>
      </c>
      <c r="D66" s="33" t="s">
        <v>106</v>
      </c>
      <c r="E66" s="33">
        <v>20</v>
      </c>
      <c r="F66" s="33"/>
      <c r="G66" s="92">
        <v>26</v>
      </c>
      <c r="H66" s="92"/>
      <c r="I66" s="109"/>
      <c r="J66" s="110"/>
      <c r="K66" s="80"/>
    </row>
    <row r="67" spans="1:11" ht="12.75">
      <c r="A67" s="33"/>
      <c r="B67" s="10"/>
      <c r="C67" s="59" t="s">
        <v>126</v>
      </c>
      <c r="D67" s="33" t="s">
        <v>48</v>
      </c>
      <c r="E67" s="33">
        <v>9</v>
      </c>
      <c r="F67" s="33">
        <v>9</v>
      </c>
      <c r="G67" s="92">
        <v>76.7</v>
      </c>
      <c r="H67" s="92">
        <v>120.9</v>
      </c>
      <c r="I67" s="109"/>
      <c r="J67" s="110"/>
      <c r="K67" s="80"/>
    </row>
    <row r="68" spans="1:11" ht="12.75">
      <c r="A68" s="38"/>
      <c r="B68" s="82"/>
      <c r="C68" s="73"/>
      <c r="D68" s="38"/>
      <c r="E68" s="38"/>
      <c r="F68" s="38"/>
      <c r="G68" s="97"/>
      <c r="H68" s="97">
        <f>SUM(H62:H67)</f>
        <v>474.03</v>
      </c>
      <c r="I68" s="111"/>
      <c r="J68" s="112"/>
      <c r="K68" s="11"/>
    </row>
    <row r="69" spans="1:11" ht="12.75">
      <c r="A69" s="33">
        <v>11</v>
      </c>
      <c r="B69" s="10" t="s">
        <v>116</v>
      </c>
      <c r="C69" s="59" t="s">
        <v>129</v>
      </c>
      <c r="D69" s="33"/>
      <c r="E69" s="33"/>
      <c r="F69" s="33"/>
      <c r="G69" s="92"/>
      <c r="H69" s="92"/>
      <c r="I69" s="109">
        <f>SUM(I15*K69)</f>
        <v>6860.525000000001</v>
      </c>
      <c r="J69" s="110">
        <f>SUM(I69*10)</f>
        <v>68605.25</v>
      </c>
      <c r="K69" s="80">
        <v>3920.3</v>
      </c>
    </row>
    <row r="70" spans="1:11" ht="12.75">
      <c r="A70" s="33"/>
      <c r="B70" s="10" t="s">
        <v>54</v>
      </c>
      <c r="C70" s="59"/>
      <c r="D70" s="33"/>
      <c r="E70" s="33"/>
      <c r="F70" s="33"/>
      <c r="G70" s="92"/>
      <c r="H70" s="92"/>
      <c r="I70" s="109"/>
      <c r="J70" s="110"/>
      <c r="K70" s="80"/>
    </row>
    <row r="71" spans="1:11" ht="12.75">
      <c r="A71" s="33"/>
      <c r="B71" s="10"/>
      <c r="C71" s="59" t="s">
        <v>136</v>
      </c>
      <c r="D71" s="33" t="s">
        <v>48</v>
      </c>
      <c r="E71" s="33">
        <v>5</v>
      </c>
      <c r="F71" s="33">
        <v>5</v>
      </c>
      <c r="G71" s="92">
        <v>50</v>
      </c>
      <c r="H71" s="92">
        <v>62.29</v>
      </c>
      <c r="I71" s="109"/>
      <c r="J71" s="110"/>
      <c r="K71" s="80"/>
    </row>
    <row r="72" spans="1:11" ht="12.75">
      <c r="A72" s="33"/>
      <c r="B72" s="10" t="s">
        <v>98</v>
      </c>
      <c r="C72" s="59" t="s">
        <v>127</v>
      </c>
      <c r="D72" s="33" t="s">
        <v>48</v>
      </c>
      <c r="E72" s="33">
        <v>2</v>
      </c>
      <c r="F72" s="33">
        <v>2</v>
      </c>
      <c r="G72" s="92">
        <v>12</v>
      </c>
      <c r="H72" s="92">
        <v>16.42</v>
      </c>
      <c r="I72" s="109"/>
      <c r="J72" s="110"/>
      <c r="K72" s="80"/>
    </row>
    <row r="73" spans="1:11" ht="12.75">
      <c r="A73" s="38"/>
      <c r="B73" s="82"/>
      <c r="C73" s="73"/>
      <c r="D73" s="38"/>
      <c r="E73" s="38"/>
      <c r="F73" s="38"/>
      <c r="G73" s="97"/>
      <c r="H73" s="97">
        <f>SUM(H69:H72)</f>
        <v>78.71000000000001</v>
      </c>
      <c r="I73" s="111"/>
      <c r="J73" s="112"/>
      <c r="K73" s="11"/>
    </row>
    <row r="74" spans="1:11" ht="12.75">
      <c r="A74" s="34"/>
      <c r="B74" s="7"/>
      <c r="C74" s="4"/>
      <c r="D74" s="34"/>
      <c r="E74" s="34"/>
      <c r="F74" s="34"/>
      <c r="G74" s="88"/>
      <c r="H74" s="88"/>
      <c r="I74" s="114"/>
      <c r="J74" s="115"/>
      <c r="K74" s="8"/>
    </row>
    <row r="75" spans="1:11" ht="12.75">
      <c r="A75" s="34"/>
      <c r="B75" s="39"/>
      <c r="C75" s="4"/>
      <c r="D75" s="34"/>
      <c r="E75" s="34"/>
      <c r="F75" s="34"/>
      <c r="G75" s="88">
        <f>SUM(G16:G74)</f>
        <v>1774.19</v>
      </c>
      <c r="H75" s="88">
        <f>SUM(H23+H29+H32+H37+H42+H48+H53+H61+H68+H73)</f>
        <v>1730.041</v>
      </c>
      <c r="I75" s="114">
        <f>SUM(I16:I74)</f>
        <v>180266.275</v>
      </c>
      <c r="J75" s="115">
        <f>SUM(J16:J74)</f>
        <v>1968370.5999999999</v>
      </c>
      <c r="K75" s="8"/>
    </row>
    <row r="76" spans="1:11" ht="12.75">
      <c r="A76" s="43"/>
      <c r="B76" s="43"/>
      <c r="C76" s="43"/>
      <c r="D76" s="65"/>
      <c r="E76" s="43"/>
      <c r="F76" s="43"/>
      <c r="G76" s="43"/>
      <c r="H76" s="94"/>
      <c r="I76" s="84"/>
      <c r="J76" s="85"/>
      <c r="K76" s="43"/>
    </row>
    <row r="77" spans="1:11" ht="12.75">
      <c r="A77" s="43"/>
      <c r="B77" s="43"/>
      <c r="C77" s="43"/>
      <c r="D77" s="43"/>
      <c r="E77" s="43"/>
      <c r="F77" s="43"/>
      <c r="G77" s="43"/>
      <c r="H77" s="43"/>
      <c r="I77" s="47"/>
      <c r="J77" s="47"/>
      <c r="K77" s="43"/>
    </row>
  </sheetData>
  <sheetProtection/>
  <mergeCells count="7">
    <mergeCell ref="A7:K7"/>
    <mergeCell ref="E11:F11"/>
    <mergeCell ref="E12:F12"/>
    <mergeCell ref="G11:H11"/>
    <mergeCell ref="G12:H12"/>
    <mergeCell ref="A8:K8"/>
    <mergeCell ref="A9:K9"/>
  </mergeCells>
  <printOptions/>
  <pageMargins left="0.75" right="0.28" top="1" bottom="0.3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.57421875" style="0" customWidth="1"/>
    <col min="2" max="2" width="18.00390625" style="0" customWidth="1"/>
    <col min="3" max="3" width="34.421875" style="0" customWidth="1"/>
    <col min="4" max="4" width="4.7109375" style="0" customWidth="1"/>
    <col min="5" max="5" width="6.7109375" style="0" customWidth="1"/>
    <col min="6" max="6" width="6.8515625" style="0" customWidth="1"/>
    <col min="7" max="7" width="11.57421875" style="0" customWidth="1"/>
    <col min="8" max="8" width="7.140625" style="0" customWidth="1"/>
    <col min="9" max="9" width="12.28125" style="0" customWidth="1"/>
    <col min="10" max="10" width="10.00390625" style="0" customWidth="1"/>
    <col min="11" max="11" width="6.28125" style="0" customWidth="1"/>
    <col min="12" max="12" width="6.57421875" style="0" customWidth="1"/>
  </cols>
  <sheetData>
    <row r="1" spans="1:13" ht="12.75">
      <c r="A1" s="118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"/>
      <c r="M1" s="1"/>
    </row>
    <row r="2" spans="1:13" ht="12.75">
      <c r="A2" s="118" t="s">
        <v>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2"/>
      <c r="M2" s="1"/>
    </row>
    <row r="3" spans="1:13" ht="12.75">
      <c r="A3" s="118" t="s">
        <v>32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"/>
      <c r="M3" s="1"/>
    </row>
    <row r="4" spans="1:13" ht="12.75">
      <c r="A4" s="12" t="s">
        <v>0</v>
      </c>
      <c r="B4" s="13" t="s">
        <v>1</v>
      </c>
      <c r="C4" s="14" t="s">
        <v>4</v>
      </c>
      <c r="D4" s="14" t="s">
        <v>23</v>
      </c>
      <c r="E4" s="119" t="s">
        <v>5</v>
      </c>
      <c r="F4" s="120"/>
      <c r="G4" s="119" t="s">
        <v>7</v>
      </c>
      <c r="H4" s="120"/>
      <c r="I4" s="9" t="s">
        <v>8</v>
      </c>
      <c r="J4" s="15" t="s">
        <v>8</v>
      </c>
      <c r="K4" s="16" t="s">
        <v>21</v>
      </c>
      <c r="L4" s="9" t="s">
        <v>36</v>
      </c>
      <c r="M4" s="1"/>
    </row>
    <row r="5" spans="1:13" ht="12.75">
      <c r="A5" s="17" t="s">
        <v>2</v>
      </c>
      <c r="B5" s="18"/>
      <c r="C5" s="19" t="s">
        <v>20</v>
      </c>
      <c r="D5" s="19" t="s">
        <v>24</v>
      </c>
      <c r="E5" s="121" t="s">
        <v>6</v>
      </c>
      <c r="F5" s="122"/>
      <c r="G5" s="123"/>
      <c r="H5" s="124"/>
      <c r="I5" s="18" t="s">
        <v>9</v>
      </c>
      <c r="J5" s="19" t="s">
        <v>9</v>
      </c>
      <c r="K5" s="21" t="s">
        <v>22</v>
      </c>
      <c r="L5" s="6" t="s">
        <v>37</v>
      </c>
      <c r="M5" s="1"/>
    </row>
    <row r="6" spans="1:13" ht="12.75">
      <c r="A6" s="17"/>
      <c r="B6" s="18"/>
      <c r="C6" s="19"/>
      <c r="D6" s="19"/>
      <c r="E6" s="18" t="s">
        <v>30</v>
      </c>
      <c r="F6" s="19" t="s">
        <v>31</v>
      </c>
      <c r="G6" s="13" t="s">
        <v>30</v>
      </c>
      <c r="H6" s="13" t="s">
        <v>31</v>
      </c>
      <c r="I6" s="18" t="s">
        <v>10</v>
      </c>
      <c r="J6" s="19" t="s">
        <v>10</v>
      </c>
      <c r="K6" s="17"/>
      <c r="L6" s="10" t="s">
        <v>67</v>
      </c>
      <c r="M6" s="1"/>
    </row>
    <row r="7" spans="1:13" ht="12.75">
      <c r="A7" s="20"/>
      <c r="B7" s="22"/>
      <c r="C7" s="23"/>
      <c r="D7" s="23"/>
      <c r="E7" s="24"/>
      <c r="F7" s="23"/>
      <c r="G7" s="25"/>
      <c r="H7" s="25"/>
      <c r="I7" s="24" t="s">
        <v>28</v>
      </c>
      <c r="J7" s="23" t="s">
        <v>11</v>
      </c>
      <c r="K7" s="20"/>
      <c r="L7" s="11" t="s">
        <v>68</v>
      </c>
      <c r="M7" s="1"/>
    </row>
    <row r="8" spans="1:14" ht="12.75">
      <c r="A8" s="34"/>
      <c r="B8" s="39"/>
      <c r="C8" s="66" t="s">
        <v>65</v>
      </c>
      <c r="D8" s="34"/>
      <c r="E8" s="34"/>
      <c r="F8" s="34"/>
      <c r="G8" s="57" t="s">
        <v>74</v>
      </c>
      <c r="H8" s="36"/>
      <c r="I8" s="34" t="s">
        <v>76</v>
      </c>
      <c r="J8" s="34" t="s">
        <v>38</v>
      </c>
      <c r="K8" s="34"/>
      <c r="L8" s="33"/>
      <c r="M8" s="1"/>
      <c r="N8" t="s">
        <v>77</v>
      </c>
    </row>
    <row r="9" spans="1:13" ht="12.75">
      <c r="A9" s="26">
        <v>1</v>
      </c>
      <c r="B9" s="27" t="s">
        <v>12</v>
      </c>
      <c r="C9" s="3" t="s">
        <v>55</v>
      </c>
      <c r="D9" s="28" t="s">
        <v>39</v>
      </c>
      <c r="E9" s="29" t="s">
        <v>40</v>
      </c>
      <c r="F9" s="28"/>
      <c r="G9" s="64" t="s">
        <v>75</v>
      </c>
      <c r="H9" s="30"/>
      <c r="I9" s="44">
        <v>6201.3</v>
      </c>
      <c r="J9" s="50">
        <v>74415.6</v>
      </c>
      <c r="K9" s="48">
        <v>3543.6</v>
      </c>
      <c r="L9" s="28" t="s">
        <v>69</v>
      </c>
      <c r="M9" s="1"/>
    </row>
    <row r="10" spans="1:13" ht="12.75">
      <c r="A10" s="31"/>
      <c r="B10" s="32" t="s">
        <v>53</v>
      </c>
      <c r="C10" s="4" t="s">
        <v>56</v>
      </c>
      <c r="D10" s="33" t="s">
        <v>39</v>
      </c>
      <c r="E10" s="34" t="s">
        <v>41</v>
      </c>
      <c r="F10" s="33"/>
      <c r="G10" s="63" t="s">
        <v>80</v>
      </c>
      <c r="H10" s="36"/>
      <c r="I10" s="45"/>
      <c r="J10" s="51"/>
      <c r="K10" s="49"/>
      <c r="L10" s="33"/>
      <c r="M10" s="1"/>
    </row>
    <row r="11" spans="1:13" ht="12.75">
      <c r="A11" s="31"/>
      <c r="B11" s="32" t="s">
        <v>70</v>
      </c>
      <c r="C11" s="4" t="s">
        <v>57</v>
      </c>
      <c r="D11" s="38" t="s">
        <v>39</v>
      </c>
      <c r="E11" s="34" t="s">
        <v>42</v>
      </c>
      <c r="F11" s="33"/>
      <c r="G11" s="63"/>
      <c r="H11" s="36"/>
      <c r="I11" s="45"/>
      <c r="J11" s="51"/>
      <c r="K11" s="8"/>
      <c r="L11" s="33"/>
      <c r="M11" s="1"/>
    </row>
    <row r="12" spans="1:13" ht="12.75">
      <c r="A12" s="31"/>
      <c r="B12" s="37"/>
      <c r="C12" s="60" t="s">
        <v>49</v>
      </c>
      <c r="D12" s="33" t="s">
        <v>48</v>
      </c>
      <c r="E12" s="34">
        <v>2</v>
      </c>
      <c r="F12" s="33"/>
      <c r="G12" s="63" t="s">
        <v>79</v>
      </c>
      <c r="H12" s="36"/>
      <c r="I12" s="45"/>
      <c r="J12" s="51"/>
      <c r="K12" s="8"/>
      <c r="L12" s="38"/>
      <c r="M12" s="1"/>
    </row>
    <row r="13" spans="1:13" ht="12.75">
      <c r="A13" s="26">
        <v>2</v>
      </c>
      <c r="B13" s="32" t="s">
        <v>13</v>
      </c>
      <c r="C13" s="61" t="s">
        <v>50</v>
      </c>
      <c r="D13" s="28" t="s">
        <v>48</v>
      </c>
      <c r="E13" s="29">
        <v>2</v>
      </c>
      <c r="F13" s="28"/>
      <c r="G13" s="64" t="s">
        <v>79</v>
      </c>
      <c r="H13" s="30"/>
      <c r="I13" s="44">
        <v>6191.67</v>
      </c>
      <c r="J13" s="50">
        <v>74300.1</v>
      </c>
      <c r="K13" s="48">
        <v>3538.1</v>
      </c>
      <c r="L13" s="33">
        <v>2024</v>
      </c>
      <c r="M13" s="1"/>
    </row>
    <row r="14" spans="1:13" ht="12.75">
      <c r="A14" s="31"/>
      <c r="B14" s="32" t="s">
        <v>53</v>
      </c>
      <c r="C14" s="4"/>
      <c r="D14" s="33"/>
      <c r="E14" s="34"/>
      <c r="F14" s="33"/>
      <c r="G14" s="35"/>
      <c r="H14" s="36"/>
      <c r="I14" s="45"/>
      <c r="J14" s="51"/>
      <c r="K14" s="8"/>
      <c r="L14" s="33"/>
      <c r="M14" s="1"/>
    </row>
    <row r="15" spans="1:13" ht="12.75">
      <c r="A15" s="31"/>
      <c r="B15" s="37"/>
      <c r="C15" s="4"/>
      <c r="D15" s="38"/>
      <c r="E15" s="34"/>
      <c r="F15" s="33"/>
      <c r="G15" s="35"/>
      <c r="H15" s="36"/>
      <c r="I15" s="45"/>
      <c r="J15" s="51"/>
      <c r="K15" s="8"/>
      <c r="L15" s="33"/>
      <c r="M15" s="1"/>
    </row>
    <row r="16" spans="1:13" ht="12.75">
      <c r="A16" s="26">
        <v>3</v>
      </c>
      <c r="B16" s="27" t="s">
        <v>14</v>
      </c>
      <c r="C16" s="3" t="s">
        <v>58</v>
      </c>
      <c r="D16" s="28" t="s">
        <v>39</v>
      </c>
      <c r="E16" s="29" t="s">
        <v>43</v>
      </c>
      <c r="F16" s="28"/>
      <c r="G16" s="64" t="s">
        <v>82</v>
      </c>
      <c r="H16" s="30"/>
      <c r="I16" s="44">
        <v>4138.75</v>
      </c>
      <c r="J16" s="50">
        <v>49665</v>
      </c>
      <c r="K16" s="48">
        <v>2365</v>
      </c>
      <c r="L16" s="28">
        <v>2020</v>
      </c>
      <c r="M16" s="1"/>
    </row>
    <row r="17" spans="1:13" ht="12.75">
      <c r="A17" s="31"/>
      <c r="B17" s="32" t="s">
        <v>54</v>
      </c>
      <c r="C17" s="4" t="s">
        <v>66</v>
      </c>
      <c r="D17" s="33" t="s">
        <v>39</v>
      </c>
      <c r="E17" s="39" t="s">
        <v>44</v>
      </c>
      <c r="F17" s="32"/>
      <c r="G17" s="32" t="s">
        <v>81</v>
      </c>
      <c r="H17" s="39"/>
      <c r="I17" s="45"/>
      <c r="J17" s="51"/>
      <c r="K17" s="8"/>
      <c r="L17" s="33"/>
      <c r="M17" s="1"/>
    </row>
    <row r="18" spans="1:13" ht="12.75">
      <c r="A18" s="31"/>
      <c r="B18" s="37"/>
      <c r="C18" s="4" t="s">
        <v>90</v>
      </c>
      <c r="D18" s="33" t="s">
        <v>48</v>
      </c>
      <c r="E18" s="39">
        <v>1</v>
      </c>
      <c r="F18" s="32"/>
      <c r="G18" s="32" t="s">
        <v>91</v>
      </c>
      <c r="H18" s="39"/>
      <c r="I18" s="45"/>
      <c r="J18" s="51"/>
      <c r="K18" s="8"/>
      <c r="L18" s="38"/>
      <c r="M18" s="1"/>
    </row>
    <row r="19" spans="1:13" ht="12.75">
      <c r="A19" s="26">
        <v>4</v>
      </c>
      <c r="B19" s="27" t="s">
        <v>15</v>
      </c>
      <c r="C19" s="3" t="s">
        <v>45</v>
      </c>
      <c r="D19" s="28" t="s">
        <v>46</v>
      </c>
      <c r="E19" s="40">
        <v>936</v>
      </c>
      <c r="F19" s="27"/>
      <c r="G19" s="27" t="s">
        <v>83</v>
      </c>
      <c r="H19" s="40"/>
      <c r="I19" s="44">
        <v>5974.5</v>
      </c>
      <c r="J19" s="50">
        <v>71694</v>
      </c>
      <c r="K19" s="48">
        <v>3414</v>
      </c>
      <c r="L19" s="32">
        <v>2018</v>
      </c>
      <c r="M19" s="1"/>
    </row>
    <row r="20" spans="1:13" ht="12.75">
      <c r="A20" s="31"/>
      <c r="B20" s="32" t="s">
        <v>53</v>
      </c>
      <c r="C20" s="4" t="s">
        <v>94</v>
      </c>
      <c r="D20" s="33" t="s">
        <v>48</v>
      </c>
      <c r="E20" s="34">
        <v>1</v>
      </c>
      <c r="F20" s="32"/>
      <c r="G20" s="32" t="s">
        <v>93</v>
      </c>
      <c r="H20" s="39"/>
      <c r="I20" s="45"/>
      <c r="J20" s="51"/>
      <c r="K20" s="7"/>
      <c r="L20" s="32"/>
      <c r="M20" s="1"/>
    </row>
    <row r="21" spans="1:13" ht="12.75">
      <c r="A21" s="31"/>
      <c r="B21" s="37"/>
      <c r="C21" s="60" t="s">
        <v>95</v>
      </c>
      <c r="D21" s="33" t="s">
        <v>48</v>
      </c>
      <c r="E21" s="39">
        <v>1</v>
      </c>
      <c r="F21" s="32"/>
      <c r="G21" s="32" t="s">
        <v>91</v>
      </c>
      <c r="H21" s="39"/>
      <c r="I21" s="45"/>
      <c r="J21" s="51"/>
      <c r="K21" s="7"/>
      <c r="L21" s="32"/>
      <c r="M21" s="1"/>
    </row>
    <row r="22" spans="1:13" ht="12.75">
      <c r="A22" s="26">
        <v>5</v>
      </c>
      <c r="B22" s="27" t="s">
        <v>16</v>
      </c>
      <c r="C22" s="3" t="s">
        <v>59</v>
      </c>
      <c r="D22" s="28" t="s">
        <v>39</v>
      </c>
      <c r="E22" s="40">
        <v>73</v>
      </c>
      <c r="F22" s="27"/>
      <c r="G22" s="27" t="s">
        <v>84</v>
      </c>
      <c r="H22" s="40"/>
      <c r="I22" s="68">
        <v>7216.04</v>
      </c>
      <c r="J22" s="67">
        <v>86592.49</v>
      </c>
      <c r="K22" s="48">
        <v>3554.7</v>
      </c>
      <c r="L22" s="27">
        <v>2018</v>
      </c>
      <c r="M22" s="1"/>
    </row>
    <row r="23" spans="1:13" ht="12.75">
      <c r="A23" s="31"/>
      <c r="B23" s="32" t="s">
        <v>53</v>
      </c>
      <c r="C23" s="4" t="s">
        <v>51</v>
      </c>
      <c r="D23" s="33" t="s">
        <v>48</v>
      </c>
      <c r="E23" s="39">
        <v>2</v>
      </c>
      <c r="F23" s="32"/>
      <c r="G23" s="32" t="s">
        <v>79</v>
      </c>
      <c r="H23" s="39"/>
      <c r="I23" s="69"/>
      <c r="J23" s="51"/>
      <c r="K23" s="7"/>
      <c r="L23" s="32"/>
      <c r="M23" s="1"/>
    </row>
    <row r="24" spans="1:12" ht="12.75">
      <c r="A24" s="31"/>
      <c r="B24" s="37"/>
      <c r="C24" s="4"/>
      <c r="D24" s="38"/>
      <c r="E24" s="39"/>
      <c r="F24" s="32"/>
      <c r="G24" s="32"/>
      <c r="H24" s="39"/>
      <c r="I24" s="69"/>
      <c r="J24" s="51"/>
      <c r="K24" s="7"/>
      <c r="L24" s="37"/>
    </row>
    <row r="25" spans="1:12" ht="12.75">
      <c r="A25" s="26">
        <v>6</v>
      </c>
      <c r="B25" s="27" t="s">
        <v>17</v>
      </c>
      <c r="C25" s="3" t="s">
        <v>60</v>
      </c>
      <c r="D25" s="28"/>
      <c r="E25" s="40"/>
      <c r="F25" s="27"/>
      <c r="G25" s="27"/>
      <c r="H25" s="40"/>
      <c r="I25" s="68">
        <v>2134.14</v>
      </c>
      <c r="J25" s="67">
        <v>25609.67</v>
      </c>
      <c r="K25" s="48">
        <v>1051.3</v>
      </c>
      <c r="L25" s="32">
        <v>2020</v>
      </c>
    </row>
    <row r="26" spans="1:12" ht="12.75">
      <c r="A26" s="31"/>
      <c r="B26" s="32" t="s">
        <v>53</v>
      </c>
      <c r="C26" s="4" t="s">
        <v>26</v>
      </c>
      <c r="D26" s="33" t="s">
        <v>46</v>
      </c>
      <c r="E26" s="39">
        <v>449</v>
      </c>
      <c r="F26" s="32"/>
      <c r="G26" s="32" t="s">
        <v>85</v>
      </c>
      <c r="H26" s="39"/>
      <c r="I26" s="69"/>
      <c r="J26" s="51"/>
      <c r="K26" s="7"/>
      <c r="L26" s="32"/>
    </row>
    <row r="27" spans="1:12" ht="12.75">
      <c r="A27" s="31"/>
      <c r="B27" s="37"/>
      <c r="C27" s="4" t="s">
        <v>47</v>
      </c>
      <c r="D27" s="38"/>
      <c r="E27" s="39"/>
      <c r="F27" s="32"/>
      <c r="G27" s="32"/>
      <c r="H27" s="39"/>
      <c r="I27" s="69"/>
      <c r="J27" s="51"/>
      <c r="K27" s="7"/>
      <c r="L27" s="32"/>
    </row>
    <row r="28" spans="1:12" ht="12.75">
      <c r="A28" s="26">
        <v>7</v>
      </c>
      <c r="B28" s="27" t="s">
        <v>18</v>
      </c>
      <c r="C28" s="3" t="s">
        <v>26</v>
      </c>
      <c r="D28" s="28" t="s">
        <v>46</v>
      </c>
      <c r="E28" s="40">
        <v>887</v>
      </c>
      <c r="F28" s="27"/>
      <c r="G28" s="27" t="s">
        <v>86</v>
      </c>
      <c r="H28" s="40"/>
      <c r="I28" s="68">
        <v>5233.14</v>
      </c>
      <c r="J28" s="67">
        <v>62797.64</v>
      </c>
      <c r="K28" s="48">
        <v>2577.9</v>
      </c>
      <c r="L28" s="27">
        <v>2021</v>
      </c>
    </row>
    <row r="29" spans="1:12" ht="12.75">
      <c r="A29" s="31"/>
      <c r="B29" s="32" t="s">
        <v>53</v>
      </c>
      <c r="C29" s="4" t="s">
        <v>47</v>
      </c>
      <c r="D29" s="33"/>
      <c r="E29" s="39"/>
      <c r="F29" s="32"/>
      <c r="G29" s="32"/>
      <c r="H29" s="39"/>
      <c r="I29" s="69"/>
      <c r="J29" s="51"/>
      <c r="K29" s="7"/>
      <c r="L29" s="32"/>
    </row>
    <row r="30" spans="1:12" ht="12.75">
      <c r="A30" s="31"/>
      <c r="B30" s="37"/>
      <c r="C30" s="4"/>
      <c r="D30" s="38"/>
      <c r="E30" s="39"/>
      <c r="F30" s="32"/>
      <c r="G30" s="32"/>
      <c r="H30" s="39"/>
      <c r="I30" s="69"/>
      <c r="J30" s="51"/>
      <c r="K30" s="7"/>
      <c r="L30" s="37"/>
    </row>
    <row r="31" spans="1:12" ht="12.75">
      <c r="A31" s="26">
        <v>8</v>
      </c>
      <c r="B31" s="27" t="s">
        <v>19</v>
      </c>
      <c r="C31" s="3" t="s">
        <v>63</v>
      </c>
      <c r="D31" s="28" t="s">
        <v>25</v>
      </c>
      <c r="E31" s="40">
        <v>10</v>
      </c>
      <c r="F31" s="27"/>
      <c r="G31" s="27" t="s">
        <v>87</v>
      </c>
      <c r="H31" s="40"/>
      <c r="I31" s="68">
        <v>6724.38</v>
      </c>
      <c r="J31" s="67">
        <v>80692.5</v>
      </c>
      <c r="K31" s="48">
        <v>3312.5</v>
      </c>
      <c r="L31" s="32">
        <v>2026</v>
      </c>
    </row>
    <row r="32" spans="1:12" ht="12.75">
      <c r="A32" s="31"/>
      <c r="B32" s="32" t="s">
        <v>53</v>
      </c>
      <c r="C32" s="4" t="s">
        <v>27</v>
      </c>
      <c r="D32" s="33"/>
      <c r="E32" s="39"/>
      <c r="F32" s="32"/>
      <c r="G32" s="32"/>
      <c r="H32" s="39"/>
      <c r="I32" s="69"/>
      <c r="J32" s="51"/>
      <c r="K32" s="7"/>
      <c r="L32" s="32"/>
    </row>
    <row r="33" spans="1:12" ht="12.75">
      <c r="A33" s="31"/>
      <c r="B33" s="32"/>
      <c r="C33" s="4" t="s">
        <v>64</v>
      </c>
      <c r="D33" s="33" t="s">
        <v>25</v>
      </c>
      <c r="E33" s="39">
        <v>3.5</v>
      </c>
      <c r="F33" s="32"/>
      <c r="G33" s="32" t="s">
        <v>72</v>
      </c>
      <c r="H33" s="39"/>
      <c r="I33" s="69"/>
      <c r="J33" s="51"/>
      <c r="K33" s="7"/>
      <c r="L33" s="32"/>
    </row>
    <row r="34" spans="1:12" ht="12.75">
      <c r="A34" s="31"/>
      <c r="B34" s="32"/>
      <c r="C34" s="4" t="s">
        <v>62</v>
      </c>
      <c r="D34" s="33" t="s">
        <v>46</v>
      </c>
      <c r="E34" s="39">
        <v>3</v>
      </c>
      <c r="F34" s="32"/>
      <c r="G34" s="32"/>
      <c r="H34" s="39"/>
      <c r="I34" s="69"/>
      <c r="J34" s="51"/>
      <c r="K34" s="7"/>
      <c r="L34" s="32"/>
    </row>
    <row r="35" spans="1:12" ht="12.75">
      <c r="A35" s="31"/>
      <c r="B35" s="32"/>
      <c r="C35" s="71" t="s">
        <v>88</v>
      </c>
      <c r="D35" s="33" t="s">
        <v>92</v>
      </c>
      <c r="E35" s="72">
        <v>10</v>
      </c>
      <c r="F35" s="32"/>
      <c r="G35" s="32"/>
      <c r="H35" s="39"/>
      <c r="I35" s="69"/>
      <c r="J35" s="51"/>
      <c r="K35" s="7"/>
      <c r="L35" s="32"/>
    </row>
    <row r="36" spans="1:12" ht="12.75">
      <c r="A36" s="31"/>
      <c r="B36" s="37"/>
      <c r="C36" s="60" t="s">
        <v>89</v>
      </c>
      <c r="D36" s="38" t="s">
        <v>48</v>
      </c>
      <c r="E36" s="39">
        <v>1</v>
      </c>
      <c r="F36" s="32"/>
      <c r="G36" s="32" t="s">
        <v>78</v>
      </c>
      <c r="H36" s="39"/>
      <c r="I36" s="69"/>
      <c r="J36" s="51"/>
      <c r="K36" s="7"/>
      <c r="L36" s="32"/>
    </row>
    <row r="37" spans="1:12" ht="12.75">
      <c r="A37" s="26">
        <v>9</v>
      </c>
      <c r="B37" s="32" t="s">
        <v>34</v>
      </c>
      <c r="C37" s="58" t="s">
        <v>61</v>
      </c>
      <c r="D37" s="33" t="s">
        <v>25</v>
      </c>
      <c r="E37" s="40">
        <v>70</v>
      </c>
      <c r="F37" s="27"/>
      <c r="G37" s="54" t="s">
        <v>71</v>
      </c>
      <c r="H37" s="40"/>
      <c r="I37" s="68">
        <v>6459.26</v>
      </c>
      <c r="J37" s="67">
        <v>77511.08</v>
      </c>
      <c r="K37" s="48">
        <v>3181.9</v>
      </c>
      <c r="L37" s="27">
        <v>2025</v>
      </c>
    </row>
    <row r="38" spans="1:12" ht="12.75">
      <c r="A38" s="41"/>
      <c r="B38" s="32" t="s">
        <v>35</v>
      </c>
      <c r="C38" s="59" t="s">
        <v>73</v>
      </c>
      <c r="D38" s="33"/>
      <c r="E38" s="39"/>
      <c r="F38" s="32"/>
      <c r="G38" s="55"/>
      <c r="H38" s="39"/>
      <c r="I38" s="70"/>
      <c r="J38" s="51"/>
      <c r="K38" s="7"/>
      <c r="L38" s="32"/>
    </row>
    <row r="39" spans="1:12" ht="12.75">
      <c r="A39" s="42"/>
      <c r="B39" s="37" t="s">
        <v>53</v>
      </c>
      <c r="C39" s="62" t="s">
        <v>52</v>
      </c>
      <c r="D39" s="38" t="s">
        <v>48</v>
      </c>
      <c r="E39" s="5">
        <v>1</v>
      </c>
      <c r="F39" s="37"/>
      <c r="G39" s="56" t="s">
        <v>78</v>
      </c>
      <c r="H39" s="5"/>
      <c r="I39" s="46"/>
      <c r="J39" s="52"/>
      <c r="K39" s="5"/>
      <c r="L39" s="37"/>
    </row>
    <row r="40" spans="1:12" ht="12.75">
      <c r="A40" s="43"/>
      <c r="B40" s="43" t="s">
        <v>3</v>
      </c>
      <c r="C40" s="43"/>
      <c r="D40" s="65"/>
      <c r="E40" s="43"/>
      <c r="F40" s="43"/>
      <c r="G40" s="43"/>
      <c r="H40" s="43"/>
      <c r="I40" s="47">
        <f>SUM(I8:I39)</f>
        <v>50273.18</v>
      </c>
      <c r="J40" s="53">
        <f>SUM(J8:J39)</f>
        <v>603278.08</v>
      </c>
      <c r="K40" s="43"/>
      <c r="L40" s="43"/>
    </row>
    <row r="41" spans="1:12" ht="12.75">
      <c r="A41" s="43"/>
      <c r="B41" s="43"/>
      <c r="C41" s="43"/>
      <c r="D41" s="43"/>
      <c r="E41" s="43"/>
      <c r="F41" s="43"/>
      <c r="G41" s="43"/>
      <c r="H41" s="43"/>
      <c r="I41" s="47"/>
      <c r="J41" s="47"/>
      <c r="K41" s="43"/>
      <c r="L41" s="43"/>
    </row>
  </sheetData>
  <sheetProtection/>
  <mergeCells count="7">
    <mergeCell ref="A1:K1"/>
    <mergeCell ref="E4:F4"/>
    <mergeCell ref="E5:F5"/>
    <mergeCell ref="G4:H4"/>
    <mergeCell ref="G5:H5"/>
    <mergeCell ref="A2:K2"/>
    <mergeCell ref="A3:K3"/>
  </mergeCells>
  <printOptions/>
  <pageMargins left="0.75" right="0.28" top="1" bottom="0.38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</cp:lastModifiedBy>
  <cp:lastPrinted>2016-01-29T15:39:36Z</cp:lastPrinted>
  <dcterms:created xsi:type="dcterms:W3CDTF">1996-10-08T23:32:33Z</dcterms:created>
  <dcterms:modified xsi:type="dcterms:W3CDTF">2016-03-29T08:44:50Z</dcterms:modified>
  <cp:category/>
  <cp:version/>
  <cp:contentType/>
  <cp:contentStatus/>
</cp:coreProperties>
</file>